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de\OneDrive\Bureaublad\"/>
    </mc:Choice>
  </mc:AlternateContent>
  <xr:revisionPtr revIDLastSave="0" documentId="13_ncr:1_{014534C9-68CD-4CBC-88D7-A58C6EF3D3DC}" xr6:coauthVersionLast="47" xr6:coauthVersionMax="47" xr10:uidLastSave="{00000000-0000-0000-0000-000000000000}"/>
  <bookViews>
    <workbookView xWindow="-108" yWindow="-108" windowWidth="30936" windowHeight="16776" activeTab="2" xr2:uid="{02DE925A-A45B-4642-82EB-FA70F71BA2AD}"/>
  </bookViews>
  <sheets>
    <sheet name="overzicht risicos" sheetId="3" r:id="rId1"/>
    <sheet name="Uitleg Risicoclassificatie" sheetId="1" r:id="rId2"/>
    <sheet name="Taakrisicoanalyse" sheetId="2" r:id="rId3"/>
  </sheets>
  <definedNames>
    <definedName name="_xlnm._FilterDatabase" localSheetId="2" hidden="1">Taakrisicoanalyse!$D$8:$M$9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2" l="1"/>
  <c r="K14" i="2"/>
  <c r="K15" i="2"/>
  <c r="K16" i="2"/>
  <c r="K17" i="2"/>
  <c r="K18" i="2"/>
  <c r="K19" i="2"/>
  <c r="K20" i="2"/>
  <c r="K21" i="2"/>
  <c r="K22" i="2"/>
  <c r="K23" i="2"/>
  <c r="K24" i="2"/>
  <c r="K25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10" i="2"/>
  <c r="A11" i="2"/>
  <c r="A12" i="2"/>
  <c r="A13" i="2"/>
  <c r="A14" i="2"/>
  <c r="A15" i="2"/>
  <c r="J15" i="2" s="1"/>
  <c r="A16" i="2"/>
  <c r="A17" i="2"/>
  <c r="A18" i="2"/>
  <c r="A19" i="2"/>
  <c r="A20" i="2"/>
  <c r="A21" i="2"/>
  <c r="A22" i="2"/>
  <c r="A23" i="2"/>
  <c r="A24" i="2"/>
  <c r="A25" i="2"/>
  <c r="A10" i="2"/>
  <c r="J16" i="2" l="1"/>
  <c r="J21" i="2"/>
  <c r="J20" i="2"/>
  <c r="J22" i="2"/>
  <c r="J17" i="2"/>
  <c r="J11" i="2"/>
  <c r="K11" i="2" s="1"/>
  <c r="J14" i="2"/>
  <c r="J19" i="2"/>
  <c r="J18" i="2"/>
  <c r="J13" i="2"/>
  <c r="J25" i="2"/>
  <c r="J24" i="2"/>
  <c r="J12" i="2"/>
  <c r="K12" i="2" s="1"/>
  <c r="J23" i="2"/>
  <c r="J10" i="2"/>
  <c r="K10" i="2" s="1"/>
</calcChain>
</file>

<file path=xl/sharedStrings.xml><?xml version="1.0" encoding="utf-8"?>
<sst xmlns="http://schemas.openxmlformats.org/spreadsheetml/2006/main" count="167" uniqueCount="148">
  <si>
    <t>METHODE VOOR INDELING IN RISICOKLASSEN</t>
  </si>
  <si>
    <t>Per geconstateerd verbeterpunt ten aanzien van technische en gedragsgebonden aspecten van veiligheid, gezondheid en welzijn is een risicoscore (R) berekend. De risicoscore is het product van drie parameters: het mogelijke effect (E), de blootstellingfrequ</t>
  </si>
  <si>
    <t>Het mogelijke effect is ingedeeld in 5 categorieën.</t>
  </si>
  <si>
    <t>Omschrijving</t>
  </si>
  <si>
    <t>Gering</t>
  </si>
  <si>
    <t>letsel zonder verzuim (EHBO), hinder;</t>
  </si>
  <si>
    <t>Belangrijk</t>
  </si>
  <si>
    <t>letsel en verzuim;</t>
  </si>
  <si>
    <t>Ernstig</t>
  </si>
  <si>
    <t>onherstelbaar effect (invaliditeit);</t>
  </si>
  <si>
    <t>Zeer ernstig</t>
  </si>
  <si>
    <t>één dode (acuut of op termijn);</t>
  </si>
  <si>
    <t>Ramp</t>
  </si>
  <si>
    <t>enkele doden (acuut of op termijn).</t>
  </si>
  <si>
    <t>Zeer zelden</t>
  </si>
  <si>
    <t>minder dan één keer per jaar;</t>
  </si>
  <si>
    <t>Zelden</t>
  </si>
  <si>
    <t>jaarlijks of &lt;0,1% van de tijd;</t>
  </si>
  <si>
    <t>Soms</t>
  </si>
  <si>
    <t>maandelijks of 0,1-1% van de tijd;</t>
  </si>
  <si>
    <t>Af en toe</t>
  </si>
  <si>
    <t>wekelijk of 1 à 5% van de tijd;</t>
  </si>
  <si>
    <t>Regelmatig</t>
  </si>
  <si>
    <t>dagelijks of 5 à 10% van de tijd;</t>
  </si>
  <si>
    <t>Voortdurend</t>
  </si>
  <si>
    <t>Bijna niet denkbaar</t>
  </si>
  <si>
    <t>0,0001 % (één op de miljoen);</t>
  </si>
  <si>
    <t>Praktisch onmogelijk</t>
  </si>
  <si>
    <t>0,001 % (één op de honderdduizend);</t>
  </si>
  <si>
    <t>Onwaarschijnlijk</t>
  </si>
  <si>
    <t>0,01 % (één op de tienduizend);</t>
  </si>
  <si>
    <t>Denkbaar</t>
  </si>
  <si>
    <t>0,1 % (één op duizend);</t>
  </si>
  <si>
    <t>Mogelijk</t>
  </si>
  <si>
    <t>1 % (één op de honderd);</t>
  </si>
  <si>
    <t>Zeer wel mogelijk</t>
  </si>
  <si>
    <t>10 – 50 %;</t>
  </si>
  <si>
    <t>Te verwachten</t>
  </si>
  <si>
    <t>&gt; 50 %.</t>
  </si>
  <si>
    <t>De risicoscore R wordt vervolgens berekend met de volgende formule:</t>
  </si>
  <si>
    <t>R = E * B * W</t>
  </si>
  <si>
    <t>Aan de hand van deze score wordt het risico daarna als volgt in klassen verdeeld:</t>
  </si>
  <si>
    <t>Risicoscore</t>
  </si>
  <si>
    <t>Beoordeling van het risico (ernst)</t>
  </si>
  <si>
    <t>Risicoklasse</t>
  </si>
  <si>
    <t>R&lt;=20</t>
  </si>
  <si>
    <t>Risico wellicht aanvaardbaar</t>
  </si>
  <si>
    <t>20&lt;R&lt;=70</t>
  </si>
  <si>
    <t>Mogelijk risico</t>
  </si>
  <si>
    <t>70&lt;R&lt;=200</t>
  </si>
  <si>
    <t>Belangrijk risico</t>
  </si>
  <si>
    <t>200&lt;R&lt;=440</t>
  </si>
  <si>
    <t>Hoog risico</t>
  </si>
  <si>
    <t>R&gt;=440</t>
  </si>
  <si>
    <t>Zeer hoog risico</t>
  </si>
  <si>
    <t xml:space="preserve"> </t>
  </si>
  <si>
    <t>Bedrijf:</t>
  </si>
  <si>
    <t>Datum:</t>
  </si>
  <si>
    <t>Project:</t>
  </si>
  <si>
    <t>NR.</t>
  </si>
  <si>
    <t>Risico's</t>
  </si>
  <si>
    <t>Effect</t>
  </si>
  <si>
    <t>Waarschijnlijkheid</t>
  </si>
  <si>
    <t>Beheersmaatregelen</t>
  </si>
  <si>
    <t>Verantwoordelijke</t>
  </si>
  <si>
    <t>Toelichting/opmerkingen</t>
  </si>
  <si>
    <t>Blootstellings-frequentie</t>
  </si>
  <si>
    <t>Opstellers:</t>
  </si>
  <si>
    <t>Vrijkomen medium</t>
  </si>
  <si>
    <t>Vrijkomen gevaarlijke stoffen</t>
  </si>
  <si>
    <t>Vrijkomen vezelhoudende materialen</t>
  </si>
  <si>
    <t>Vrijkomen stof (deeltjes)</t>
  </si>
  <si>
    <t>Vrijkomen druk / installatie onder druk</t>
  </si>
  <si>
    <t>Blootstelling electromagnetische velden</t>
  </si>
  <si>
    <t>Blootstelling aan straling</t>
  </si>
  <si>
    <t>Blootstelling biologische agentia</t>
  </si>
  <si>
    <t>Elektriciteit / Electrocutiegevaar</t>
  </si>
  <si>
    <t>Brandgevaar</t>
  </si>
  <si>
    <t>Explosiegevaar / ATEX zones</t>
  </si>
  <si>
    <t>Verstikkingsgevaar</t>
  </si>
  <si>
    <t>Bedwelmingsgevaar</t>
  </si>
  <si>
    <t>Vallen van hoogte</t>
  </si>
  <si>
    <t>Vallen/struikelen/Uitgluiden</t>
  </si>
  <si>
    <t>Hoge temperatuur / verbranding</t>
  </si>
  <si>
    <t>Lage temperatuur / bevriezing</t>
  </si>
  <si>
    <t>Instortgevaar</t>
  </si>
  <si>
    <t>Omvallen</t>
  </si>
  <si>
    <t>Beklemming/beknelling</t>
  </si>
  <si>
    <t>Bewegende delen / objecten</t>
  </si>
  <si>
    <t>Lopende banden</t>
  </si>
  <si>
    <t>Brand / vonkvorming</t>
  </si>
  <si>
    <t>Gebruik van gevaarlijke stoffen</t>
  </si>
  <si>
    <t>Gebruik verstikkende stoffen</t>
  </si>
  <si>
    <t xml:space="preserve">Vrijkomen gas / damp </t>
  </si>
  <si>
    <t>Zuurstof verrijking</t>
  </si>
  <si>
    <t>Zuurstof verarming</t>
  </si>
  <si>
    <t>Fysieke belasting</t>
  </si>
  <si>
    <t>Ongunstige werkhouding</t>
  </si>
  <si>
    <t>Trillingsbelasting</t>
  </si>
  <si>
    <t>Trekken</t>
  </si>
  <si>
    <t>Duwen</t>
  </si>
  <si>
    <t>Geluidsbelasting</t>
  </si>
  <si>
    <t>Statische electriciteit</t>
  </si>
  <si>
    <t>Hoge druk reiniging</t>
  </si>
  <si>
    <t>Duikarbeid</t>
  </si>
  <si>
    <t>Alleen werken</t>
  </si>
  <si>
    <t>Onderlinge beïnvloeding andere activiteit</t>
  </si>
  <si>
    <t>Verschillende vakdisciplines</t>
  </si>
  <si>
    <t>Verschillende aannemers</t>
  </si>
  <si>
    <t>Uitvoeringstermijn is kort</t>
  </si>
  <si>
    <t>Hijsen</t>
  </si>
  <si>
    <t>Vallende voorwerpen</t>
  </si>
  <si>
    <t>Snijdgevaar</t>
  </si>
  <si>
    <t>Aanrijdgevaar</t>
  </si>
  <si>
    <t>Speciale werk cq nieuw werkmethode</t>
  </si>
  <si>
    <t>Besloten / bijzondere ruimten</t>
  </si>
  <si>
    <t>Risicovolle omgeving</t>
  </si>
  <si>
    <t>Nauwe ruimte</t>
  </si>
  <si>
    <t>Slechte toegankelijk / bereikbaar</t>
  </si>
  <si>
    <t>Onvoldoende verlichting</t>
  </si>
  <si>
    <t>Onvoldoende ventilatie</t>
  </si>
  <si>
    <t>Verdrinkingsgevaar</t>
  </si>
  <si>
    <t>Onoverzichtelijk</t>
  </si>
  <si>
    <t>Beperkte bewegingsruimte</t>
  </si>
  <si>
    <t>Slechte vluchtweg(en)</t>
  </si>
  <si>
    <t>Slechte ondergrond</t>
  </si>
  <si>
    <t>Obstakels</t>
  </si>
  <si>
    <t>Verontreinigd grond / grondwater</t>
  </si>
  <si>
    <t>Grondwater</t>
  </si>
  <si>
    <t>Onderliggende kabel / leidingen</t>
  </si>
  <si>
    <t>Milieubelasting</t>
  </si>
  <si>
    <t>Weersinvloeden</t>
  </si>
  <si>
    <t>Invloed van of op verkeer</t>
  </si>
  <si>
    <t xml:space="preserve">elk uur (10-50% van de tijd); </t>
  </si>
  <si>
    <t>altijd (&gt;50% van de tijd).</t>
  </si>
  <si>
    <t>Legende</t>
  </si>
  <si>
    <t>E</t>
  </si>
  <si>
    <t>B</t>
  </si>
  <si>
    <t>W</t>
  </si>
  <si>
    <t>Parameter EFFECT</t>
  </si>
  <si>
    <t>Parameter BLOOTSTELLING</t>
  </si>
  <si>
    <t>Parameter WAARSCHIJNLIJKHEID</t>
  </si>
  <si>
    <t>TAAK RISICOANALYSE</t>
  </si>
  <si>
    <t>Locatie:</t>
  </si>
  <si>
    <t>Omschrijving Taak/Aktiviteit</t>
  </si>
  <si>
    <t>Goedgekeurd door (naam, functie, datum)</t>
  </si>
  <si>
    <r>
      <t xml:space="preserve">De </t>
    </r>
    <r>
      <rPr>
        <b/>
        <sz val="11"/>
        <color theme="0"/>
        <rFont val="Aptos Narrow"/>
        <family val="2"/>
        <scheme val="minor"/>
      </rPr>
      <t>blootstellingfrequentie</t>
    </r>
    <r>
      <rPr>
        <b/>
        <sz val="11"/>
        <color theme="0"/>
        <rFont val="Aptos Narrow"/>
        <family val="2"/>
        <scheme val="minor"/>
      </rPr>
      <t xml:space="preserve"> is ingedeeld in 6 categorieën.</t>
    </r>
  </si>
  <si>
    <r>
      <t xml:space="preserve">De </t>
    </r>
    <r>
      <rPr>
        <b/>
        <sz val="11"/>
        <color theme="0"/>
        <rFont val="Aptos Narrow"/>
        <family val="2"/>
        <scheme val="minor"/>
      </rPr>
      <t>waarschijnlijkheid</t>
    </r>
    <r>
      <rPr>
        <b/>
        <sz val="11"/>
        <color theme="0"/>
        <rFont val="Aptos Narrow"/>
        <family val="2"/>
        <scheme val="minor"/>
      </rPr>
      <t xml:space="preserve"> is ingedeeld in 7 categorieën.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</si>
</sst>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0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/>
    </xf>
  </cellXfs>
  <cellStyles count="1">
    <cellStyle name="Standaard" xfId="0" builtinId="0"/>
  </cellStyles>
  <dxfs count="21"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FD506E-1F3E-45D1-91C7-F6CE97545278}" name="Effectv2" displayName="Effectv2" ref="B7:D12" totalsRowShown="0" headerRowDxfId="20" tableBorderDxfId="19">
  <autoFilter ref="B7:D12" xr:uid="{C8FD506E-1F3E-45D1-91C7-F6CE97545278}"/>
  <tableColumns count="3">
    <tableColumn id="1" xr3:uid="{648C447F-6B25-44D3-9D39-59AEC368464A}" name="Parameter EFFECT" dataDxfId="18"/>
    <tableColumn id="2" xr3:uid="{FD5484B3-9821-4A96-887D-A7F0C98819B8}" name="Omschrijving" dataDxfId="17"/>
    <tableColumn id="3" xr3:uid="{BA06FBEA-8B75-48CB-9F04-685FECE44B56}" name="Het mogelijke effect is ingedeeld in 5 categorieën.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FFF498-DDA5-4226-AB67-BC8EA6E6EF5B}" name="Blootstellingv2" displayName="Blootstellingv2" ref="B14:D21" totalsRowShown="0" headerRowDxfId="15" tableBorderDxfId="14">
  <autoFilter ref="B14:D21" xr:uid="{01FFF498-DDA5-4226-AB67-BC8EA6E6EF5B}"/>
  <tableColumns count="3">
    <tableColumn id="1" xr3:uid="{13C65895-2EFD-46A7-88A3-F80B9C258F21}" name="Parameter BLOOTSTELLING" dataDxfId="13"/>
    <tableColumn id="2" xr3:uid="{B9EE8B29-50F7-4C52-A6DD-0A8A2AAD1FA9}" name="Omschrijving" dataDxfId="12"/>
    <tableColumn id="3" xr3:uid="{15BB813D-CD3A-4CBC-A4B8-FBB50BB62CC6}" name="De blootstellingfrequentie is ingedeeld in 6 categorieën.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A1968F-2812-4268-A5E4-299B78E256C4}" name="Waarschijnlijkheidv2" displayName="Waarschijnlijkheidv2" ref="B23:D30" totalsRowShown="0" headerRowDxfId="10" tableBorderDxfId="9">
  <autoFilter ref="B23:D30" xr:uid="{09A1968F-2812-4268-A5E4-299B78E256C4}"/>
  <tableColumns count="3">
    <tableColumn id="1" xr3:uid="{1210ABC5-4A6C-453B-A9F0-E4BDE50DA308}" name="Parameter WAARSCHIJNLIJKHEID" dataDxfId="8"/>
    <tableColumn id="2" xr3:uid="{FC9B419E-4338-4574-B037-4D4C962F6162}" name="Omschrijving" dataDxfId="7"/>
    <tableColumn id="3" xr3:uid="{9322AF83-EC5F-410D-9151-8E1B4409AC09}" name="De waarschijnlijkheid is ingedeeld in 7 categorieën.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E46E42-15DC-49DA-B775-3C35C6F2ACFE}" name="Tabel4" displayName="Tabel4" ref="E39:G44" totalsRowShown="0">
  <autoFilter ref="E39:G44" xr:uid="{99E46E42-15DC-49DA-B775-3C35C6F2ACFE}"/>
  <tableColumns count="3">
    <tableColumn id="1" xr3:uid="{FFDE47FE-67AA-4CCD-BEA4-9C46605BB99C}" name="Risicoscore"/>
    <tableColumn id="2" xr3:uid="{2714987C-7626-4751-A3E7-4E6DFE36C76C}" name="Beoordeling van het risico (ernst)"/>
    <tableColumn id="3" xr3:uid="{C2F5C02C-9165-4FD8-8BDA-DE6A49D90CAB}" name="Risicoklas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64CA2-0CA2-4732-86D3-9BDCFA14FF1F}">
  <dimension ref="B4:B69"/>
  <sheetViews>
    <sheetView topLeftCell="A19" workbookViewId="0">
      <selection activeCell="D11" sqref="D11"/>
    </sheetView>
  </sheetViews>
  <sheetFormatPr defaultRowHeight="14.4" x14ac:dyDescent="0.3"/>
  <cols>
    <col min="2" max="2" width="33.88671875" bestFit="1" customWidth="1"/>
  </cols>
  <sheetData>
    <row r="4" spans="2:2" x14ac:dyDescent="0.3">
      <c r="B4" t="s">
        <v>68</v>
      </c>
    </row>
    <row r="5" spans="2:2" x14ac:dyDescent="0.3">
      <c r="B5" t="s">
        <v>69</v>
      </c>
    </row>
    <row r="6" spans="2:2" x14ac:dyDescent="0.3">
      <c r="B6" t="s">
        <v>70</v>
      </c>
    </row>
    <row r="7" spans="2:2" x14ac:dyDescent="0.3">
      <c r="B7" t="s">
        <v>71</v>
      </c>
    </row>
    <row r="8" spans="2:2" x14ac:dyDescent="0.3">
      <c r="B8" t="s">
        <v>72</v>
      </c>
    </row>
    <row r="9" spans="2:2" x14ac:dyDescent="0.3">
      <c r="B9" t="s">
        <v>73</v>
      </c>
    </row>
    <row r="10" spans="2:2" x14ac:dyDescent="0.3">
      <c r="B10" t="s">
        <v>74</v>
      </c>
    </row>
    <row r="11" spans="2:2" x14ac:dyDescent="0.3">
      <c r="B11" t="s">
        <v>75</v>
      </c>
    </row>
    <row r="12" spans="2:2" x14ac:dyDescent="0.3">
      <c r="B12" t="s">
        <v>76</v>
      </c>
    </row>
    <row r="13" spans="2:2" x14ac:dyDescent="0.3">
      <c r="B13" t="s">
        <v>77</v>
      </c>
    </row>
    <row r="14" spans="2:2" x14ac:dyDescent="0.3">
      <c r="B14" t="s">
        <v>78</v>
      </c>
    </row>
    <row r="15" spans="2:2" x14ac:dyDescent="0.3">
      <c r="B15" t="s">
        <v>79</v>
      </c>
    </row>
    <row r="16" spans="2:2" x14ac:dyDescent="0.3">
      <c r="B16" t="s">
        <v>80</v>
      </c>
    </row>
    <row r="17" spans="2:2" x14ac:dyDescent="0.3">
      <c r="B17" t="s">
        <v>81</v>
      </c>
    </row>
    <row r="18" spans="2:2" x14ac:dyDescent="0.3">
      <c r="B18" t="s">
        <v>82</v>
      </c>
    </row>
    <row r="19" spans="2:2" x14ac:dyDescent="0.3">
      <c r="B19" t="s">
        <v>83</v>
      </c>
    </row>
    <row r="20" spans="2:2" x14ac:dyDescent="0.3">
      <c r="B20" t="s">
        <v>84</v>
      </c>
    </row>
    <row r="21" spans="2:2" x14ac:dyDescent="0.3">
      <c r="B21" t="s">
        <v>85</v>
      </c>
    </row>
    <row r="22" spans="2:2" x14ac:dyDescent="0.3">
      <c r="B22" t="s">
        <v>86</v>
      </c>
    </row>
    <row r="23" spans="2:2" x14ac:dyDescent="0.3">
      <c r="B23" t="s">
        <v>87</v>
      </c>
    </row>
    <row r="24" spans="2:2" x14ac:dyDescent="0.3">
      <c r="B24" t="s">
        <v>88</v>
      </c>
    </row>
    <row r="25" spans="2:2" x14ac:dyDescent="0.3">
      <c r="B25" t="s">
        <v>89</v>
      </c>
    </row>
    <row r="26" spans="2:2" x14ac:dyDescent="0.3">
      <c r="B26" t="s">
        <v>90</v>
      </c>
    </row>
    <row r="27" spans="2:2" x14ac:dyDescent="0.3">
      <c r="B27" t="s">
        <v>91</v>
      </c>
    </row>
    <row r="28" spans="2:2" x14ac:dyDescent="0.3">
      <c r="B28" t="s">
        <v>92</v>
      </c>
    </row>
    <row r="29" spans="2:2" x14ac:dyDescent="0.3">
      <c r="B29" t="s">
        <v>93</v>
      </c>
    </row>
    <row r="30" spans="2:2" x14ac:dyDescent="0.3">
      <c r="B30" t="s">
        <v>94</v>
      </c>
    </row>
    <row r="31" spans="2:2" x14ac:dyDescent="0.3">
      <c r="B31" t="s">
        <v>95</v>
      </c>
    </row>
    <row r="32" spans="2:2" x14ac:dyDescent="0.3">
      <c r="B32" t="s">
        <v>96</v>
      </c>
    </row>
    <row r="33" spans="2:2" x14ac:dyDescent="0.3">
      <c r="B33" t="s">
        <v>97</v>
      </c>
    </row>
    <row r="34" spans="2:2" x14ac:dyDescent="0.3">
      <c r="B34" t="s">
        <v>98</v>
      </c>
    </row>
    <row r="35" spans="2:2" x14ac:dyDescent="0.3">
      <c r="B35" t="s">
        <v>99</v>
      </c>
    </row>
    <row r="36" spans="2:2" x14ac:dyDescent="0.3">
      <c r="B36" t="s">
        <v>100</v>
      </c>
    </row>
    <row r="37" spans="2:2" x14ac:dyDescent="0.3">
      <c r="B37" t="s">
        <v>101</v>
      </c>
    </row>
    <row r="38" spans="2:2" x14ac:dyDescent="0.3">
      <c r="B38" t="s">
        <v>102</v>
      </c>
    </row>
    <row r="39" spans="2:2" x14ac:dyDescent="0.3">
      <c r="B39" t="s">
        <v>103</v>
      </c>
    </row>
    <row r="40" spans="2:2" x14ac:dyDescent="0.3">
      <c r="B40" t="s">
        <v>104</v>
      </c>
    </row>
    <row r="41" spans="2:2" x14ac:dyDescent="0.3">
      <c r="B41" t="s">
        <v>105</v>
      </c>
    </row>
    <row r="42" spans="2:2" x14ac:dyDescent="0.3">
      <c r="B42" t="s">
        <v>106</v>
      </c>
    </row>
    <row r="43" spans="2:2" x14ac:dyDescent="0.3">
      <c r="B43" t="s">
        <v>107</v>
      </c>
    </row>
    <row r="44" spans="2:2" x14ac:dyDescent="0.3">
      <c r="B44" t="s">
        <v>108</v>
      </c>
    </row>
    <row r="45" spans="2:2" x14ac:dyDescent="0.3">
      <c r="B45" t="s">
        <v>109</v>
      </c>
    </row>
    <row r="46" spans="2:2" x14ac:dyDescent="0.3">
      <c r="B46" t="s">
        <v>110</v>
      </c>
    </row>
    <row r="47" spans="2:2" x14ac:dyDescent="0.3">
      <c r="B47" t="s">
        <v>111</v>
      </c>
    </row>
    <row r="48" spans="2:2" x14ac:dyDescent="0.3">
      <c r="B48" t="s">
        <v>112</v>
      </c>
    </row>
    <row r="49" spans="2:2" x14ac:dyDescent="0.3">
      <c r="B49" t="s">
        <v>113</v>
      </c>
    </row>
    <row r="50" spans="2:2" x14ac:dyDescent="0.3">
      <c r="B50" t="s">
        <v>114</v>
      </c>
    </row>
    <row r="51" spans="2:2" x14ac:dyDescent="0.3">
      <c r="B51" t="s">
        <v>115</v>
      </c>
    </row>
    <row r="52" spans="2:2" x14ac:dyDescent="0.3">
      <c r="B52" t="s">
        <v>116</v>
      </c>
    </row>
    <row r="53" spans="2:2" x14ac:dyDescent="0.3">
      <c r="B53" t="s">
        <v>117</v>
      </c>
    </row>
    <row r="54" spans="2:2" x14ac:dyDescent="0.3">
      <c r="B54" t="s">
        <v>118</v>
      </c>
    </row>
    <row r="55" spans="2:2" x14ac:dyDescent="0.3">
      <c r="B55" t="s">
        <v>119</v>
      </c>
    </row>
    <row r="56" spans="2:2" x14ac:dyDescent="0.3">
      <c r="B56" t="s">
        <v>120</v>
      </c>
    </row>
    <row r="57" spans="2:2" x14ac:dyDescent="0.3">
      <c r="B57" t="s">
        <v>121</v>
      </c>
    </row>
    <row r="58" spans="2:2" x14ac:dyDescent="0.3">
      <c r="B58" t="s">
        <v>122</v>
      </c>
    </row>
    <row r="59" spans="2:2" x14ac:dyDescent="0.3">
      <c r="B59" t="s">
        <v>123</v>
      </c>
    </row>
    <row r="60" spans="2:2" x14ac:dyDescent="0.3">
      <c r="B60" t="s">
        <v>124</v>
      </c>
    </row>
    <row r="61" spans="2:2" x14ac:dyDescent="0.3">
      <c r="B61" t="s">
        <v>125</v>
      </c>
    </row>
    <row r="62" spans="2:2" x14ac:dyDescent="0.3">
      <c r="B62" t="s">
        <v>126</v>
      </c>
    </row>
    <row r="63" spans="2:2" x14ac:dyDescent="0.3">
      <c r="B63" t="s">
        <v>127</v>
      </c>
    </row>
    <row r="64" spans="2:2" x14ac:dyDescent="0.3">
      <c r="B64" t="s">
        <v>128</v>
      </c>
    </row>
    <row r="65" spans="2:2" x14ac:dyDescent="0.3">
      <c r="B65" t="s">
        <v>85</v>
      </c>
    </row>
    <row r="66" spans="2:2" x14ac:dyDescent="0.3">
      <c r="B66" t="s">
        <v>129</v>
      </c>
    </row>
    <row r="67" spans="2:2" x14ac:dyDescent="0.3">
      <c r="B67" t="s">
        <v>130</v>
      </c>
    </row>
    <row r="68" spans="2:2" x14ac:dyDescent="0.3">
      <c r="B68" t="s">
        <v>131</v>
      </c>
    </row>
    <row r="69" spans="2:2" x14ac:dyDescent="0.3">
      <c r="B69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AB8D1-FB5B-4C67-99A3-F73E4B564BE7}">
  <dimension ref="B3:E42"/>
  <sheetViews>
    <sheetView topLeftCell="A10" workbookViewId="0">
      <selection activeCell="E24" sqref="E24"/>
    </sheetView>
  </sheetViews>
  <sheetFormatPr defaultRowHeight="14.4" x14ac:dyDescent="0.3"/>
  <cols>
    <col min="2" max="2" width="47.77734375" customWidth="1"/>
    <col min="3" max="3" width="49" customWidth="1"/>
    <col min="4" max="4" width="81" customWidth="1"/>
    <col min="5" max="5" width="49.6640625" customWidth="1"/>
  </cols>
  <sheetData>
    <row r="3" spans="2:4" x14ac:dyDescent="0.3">
      <c r="B3" t="s">
        <v>0</v>
      </c>
    </row>
    <row r="5" spans="2:4" x14ac:dyDescent="0.3">
      <c r="B5" t="s">
        <v>1</v>
      </c>
    </row>
    <row r="7" spans="2:4" x14ac:dyDescent="0.3">
      <c r="B7" s="13" t="s">
        <v>139</v>
      </c>
      <c r="C7" s="13" t="s">
        <v>3</v>
      </c>
      <c r="D7" s="13" t="s">
        <v>2</v>
      </c>
    </row>
    <row r="8" spans="2:4" x14ac:dyDescent="0.3">
      <c r="B8" s="11">
        <v>1</v>
      </c>
      <c r="C8" s="9" t="s">
        <v>5</v>
      </c>
      <c r="D8" s="9" t="s">
        <v>4</v>
      </c>
    </row>
    <row r="9" spans="2:4" x14ac:dyDescent="0.3">
      <c r="B9" s="12">
        <v>3</v>
      </c>
      <c r="C9" s="10" t="s">
        <v>7</v>
      </c>
      <c r="D9" s="10" t="s">
        <v>6</v>
      </c>
    </row>
    <row r="10" spans="2:4" x14ac:dyDescent="0.3">
      <c r="B10" s="11">
        <v>7</v>
      </c>
      <c r="C10" s="9" t="s">
        <v>9</v>
      </c>
      <c r="D10" s="9" t="s">
        <v>8</v>
      </c>
    </row>
    <row r="11" spans="2:4" x14ac:dyDescent="0.3">
      <c r="B11" s="12">
        <v>15</v>
      </c>
      <c r="C11" s="10" t="s">
        <v>11</v>
      </c>
      <c r="D11" s="10" t="s">
        <v>10</v>
      </c>
    </row>
    <row r="12" spans="2:4" x14ac:dyDescent="0.3">
      <c r="B12" s="11">
        <v>40</v>
      </c>
      <c r="C12" s="9" t="s">
        <v>13</v>
      </c>
      <c r="D12" s="9" t="s">
        <v>12</v>
      </c>
    </row>
    <row r="14" spans="2:4" x14ac:dyDescent="0.3">
      <c r="B14" s="13" t="s">
        <v>140</v>
      </c>
      <c r="C14" s="13" t="s">
        <v>3</v>
      </c>
      <c r="D14" s="13" t="s">
        <v>146</v>
      </c>
    </row>
    <row r="15" spans="2:4" x14ac:dyDescent="0.3">
      <c r="B15" s="11">
        <v>0.5</v>
      </c>
      <c r="C15" s="9" t="s">
        <v>15</v>
      </c>
      <c r="D15" s="9" t="s">
        <v>14</v>
      </c>
    </row>
    <row r="16" spans="2:4" x14ac:dyDescent="0.3">
      <c r="B16" s="12">
        <v>1</v>
      </c>
      <c r="C16" s="10" t="s">
        <v>17</v>
      </c>
      <c r="D16" s="10" t="s">
        <v>16</v>
      </c>
    </row>
    <row r="17" spans="2:4" x14ac:dyDescent="0.3">
      <c r="B17" s="11">
        <v>2</v>
      </c>
      <c r="C17" s="9" t="s">
        <v>19</v>
      </c>
      <c r="D17" s="9" t="s">
        <v>18</v>
      </c>
    </row>
    <row r="18" spans="2:4" x14ac:dyDescent="0.3">
      <c r="B18" s="12">
        <v>3</v>
      </c>
      <c r="C18" s="10" t="s">
        <v>21</v>
      </c>
      <c r="D18" s="10" t="s">
        <v>20</v>
      </c>
    </row>
    <row r="19" spans="2:4" x14ac:dyDescent="0.3">
      <c r="B19" s="11">
        <v>6</v>
      </c>
      <c r="C19" s="9" t="s">
        <v>23</v>
      </c>
      <c r="D19" s="9" t="s">
        <v>22</v>
      </c>
    </row>
    <row r="20" spans="2:4" x14ac:dyDescent="0.3">
      <c r="B20" s="12">
        <v>10</v>
      </c>
      <c r="C20" s="10" t="s">
        <v>133</v>
      </c>
      <c r="D20" s="10" t="s">
        <v>24</v>
      </c>
    </row>
    <row r="21" spans="2:4" x14ac:dyDescent="0.3">
      <c r="B21" s="11">
        <v>10</v>
      </c>
      <c r="C21" s="9" t="s">
        <v>134</v>
      </c>
      <c r="D21" s="9"/>
    </row>
    <row r="23" spans="2:4" x14ac:dyDescent="0.3">
      <c r="B23" s="13" t="s">
        <v>141</v>
      </c>
      <c r="C23" s="13" t="s">
        <v>3</v>
      </c>
      <c r="D23" s="13" t="s">
        <v>147</v>
      </c>
    </row>
    <row r="24" spans="2:4" x14ac:dyDescent="0.3">
      <c r="B24" s="11">
        <v>0.1</v>
      </c>
      <c r="C24" s="9" t="s">
        <v>26</v>
      </c>
      <c r="D24" s="9" t="s">
        <v>25</v>
      </c>
    </row>
    <row r="25" spans="2:4" x14ac:dyDescent="0.3">
      <c r="B25" s="12">
        <v>0.2</v>
      </c>
      <c r="C25" s="10" t="s">
        <v>28</v>
      </c>
      <c r="D25" s="10" t="s">
        <v>27</v>
      </c>
    </row>
    <row r="26" spans="2:4" x14ac:dyDescent="0.3">
      <c r="B26" s="11">
        <v>0.5</v>
      </c>
      <c r="C26" s="9" t="s">
        <v>30</v>
      </c>
      <c r="D26" s="9" t="s">
        <v>29</v>
      </c>
    </row>
    <row r="27" spans="2:4" x14ac:dyDescent="0.3">
      <c r="B27" s="12">
        <v>1</v>
      </c>
      <c r="C27" s="10" t="s">
        <v>32</v>
      </c>
      <c r="D27" s="10" t="s">
        <v>31</v>
      </c>
    </row>
    <row r="28" spans="2:4" x14ac:dyDescent="0.3">
      <c r="B28" s="11">
        <v>3</v>
      </c>
      <c r="C28" s="9" t="s">
        <v>34</v>
      </c>
      <c r="D28" s="9" t="s">
        <v>33</v>
      </c>
    </row>
    <row r="29" spans="2:4" x14ac:dyDescent="0.3">
      <c r="B29" s="12">
        <v>6</v>
      </c>
      <c r="C29" s="10" t="s">
        <v>36</v>
      </c>
      <c r="D29" s="10" t="s">
        <v>35</v>
      </c>
    </row>
    <row r="30" spans="2:4" x14ac:dyDescent="0.3">
      <c r="B30" s="11">
        <v>10</v>
      </c>
      <c r="C30" s="9" t="s">
        <v>38</v>
      </c>
      <c r="D30" s="9" t="s">
        <v>37</v>
      </c>
    </row>
    <row r="32" spans="2:4" x14ac:dyDescent="0.3">
      <c r="B32" t="s">
        <v>39</v>
      </c>
      <c r="D32" t="s">
        <v>40</v>
      </c>
    </row>
    <row r="34" spans="2:5" x14ac:dyDescent="0.3">
      <c r="B34" t="s">
        <v>41</v>
      </c>
    </row>
    <row r="36" spans="2:5" x14ac:dyDescent="0.3">
      <c r="B36" s="3" t="s">
        <v>42</v>
      </c>
      <c r="C36" s="3" t="s">
        <v>43</v>
      </c>
      <c r="D36" s="3" t="s">
        <v>44</v>
      </c>
    </row>
    <row r="37" spans="2:5" x14ac:dyDescent="0.3">
      <c r="B37" s="2" t="s">
        <v>45</v>
      </c>
      <c r="C37" s="4" t="s">
        <v>46</v>
      </c>
      <c r="D37" s="4">
        <v>5</v>
      </c>
    </row>
    <row r="38" spans="2:5" x14ac:dyDescent="0.3">
      <c r="B38" s="2" t="s">
        <v>47</v>
      </c>
      <c r="C38" s="4" t="s">
        <v>48</v>
      </c>
      <c r="D38" s="4">
        <v>4</v>
      </c>
    </row>
    <row r="39" spans="2:5" x14ac:dyDescent="0.3">
      <c r="B39" s="2" t="s">
        <v>49</v>
      </c>
      <c r="C39" s="5" t="s">
        <v>50</v>
      </c>
      <c r="D39" s="5">
        <v>3</v>
      </c>
    </row>
    <row r="40" spans="2:5" x14ac:dyDescent="0.3">
      <c r="B40" s="2" t="s">
        <v>51</v>
      </c>
      <c r="C40" s="6" t="s">
        <v>52</v>
      </c>
      <c r="D40" s="6">
        <v>2</v>
      </c>
    </row>
    <row r="41" spans="2:5" x14ac:dyDescent="0.3">
      <c r="B41" s="2" t="s">
        <v>53</v>
      </c>
      <c r="C41" s="6" t="s">
        <v>54</v>
      </c>
      <c r="D41" s="6">
        <v>1</v>
      </c>
      <c r="E41" t="s">
        <v>55</v>
      </c>
    </row>
    <row r="42" spans="2:5" x14ac:dyDescent="0.3">
      <c r="B42" s="2"/>
      <c r="C42" s="2"/>
      <c r="D42" s="2"/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7B2B-D061-4262-89C6-5143FFB36715}">
  <sheetPr>
    <tabColor rgb="FF002060"/>
  </sheetPr>
  <dimension ref="A1:M44"/>
  <sheetViews>
    <sheetView showGridLines="0" tabSelected="1" topLeftCell="D1" workbookViewId="0">
      <selection activeCell="L31" sqref="L31"/>
    </sheetView>
  </sheetViews>
  <sheetFormatPr defaultRowHeight="14.4" x14ac:dyDescent="0.3"/>
  <cols>
    <col min="1" max="1" width="15.21875" hidden="1" customWidth="1"/>
    <col min="2" max="2" width="16.109375" hidden="1" customWidth="1"/>
    <col min="3" max="3" width="9.33203125" hidden="1" customWidth="1"/>
    <col min="4" max="4" width="7" customWidth="1"/>
    <col min="5" max="5" width="35.88671875" customWidth="1"/>
    <col min="6" max="6" width="33.88671875" customWidth="1"/>
    <col min="7" max="7" width="31" bestFit="1" customWidth="1"/>
    <col min="8" max="8" width="27.88671875" bestFit="1" customWidth="1"/>
    <col min="9" max="9" width="26.109375" bestFit="1" customWidth="1"/>
    <col min="10" max="10" width="15.88671875" bestFit="1" customWidth="1"/>
    <col min="11" max="11" width="12.77734375" customWidth="1"/>
    <col min="12" max="12" width="27.6640625" customWidth="1"/>
    <col min="13" max="13" width="19.44140625" customWidth="1"/>
    <col min="14" max="14" width="10.44140625" bestFit="1" customWidth="1"/>
    <col min="15" max="15" width="11" bestFit="1" customWidth="1"/>
    <col min="16" max="16" width="33.33203125" customWidth="1"/>
    <col min="17" max="17" width="15.6640625" bestFit="1" customWidth="1"/>
  </cols>
  <sheetData>
    <row r="1" spans="1:13" x14ac:dyDescent="0.3">
      <c r="A1" s="16" t="s">
        <v>142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4" spans="1:13" x14ac:dyDescent="0.3">
      <c r="E4" s="1" t="s">
        <v>56</v>
      </c>
    </row>
    <row r="5" spans="1:13" x14ac:dyDescent="0.3">
      <c r="E5" s="1" t="s">
        <v>57</v>
      </c>
      <c r="G5" s="1" t="s">
        <v>143</v>
      </c>
      <c r="H5" s="15"/>
      <c r="I5" s="15"/>
      <c r="J5" s="15"/>
    </row>
    <row r="6" spans="1:13" x14ac:dyDescent="0.3">
      <c r="E6" s="1" t="s">
        <v>67</v>
      </c>
      <c r="G6" s="1" t="s">
        <v>58</v>
      </c>
      <c r="H6" s="15"/>
      <c r="I6" s="15"/>
      <c r="J6" s="15"/>
    </row>
    <row r="8" spans="1:13" x14ac:dyDescent="0.3">
      <c r="E8" s="2"/>
      <c r="F8" s="2"/>
      <c r="G8" s="2"/>
      <c r="H8" s="2"/>
      <c r="I8" s="2"/>
      <c r="J8" s="2" t="s">
        <v>40</v>
      </c>
    </row>
    <row r="9" spans="1:13" x14ac:dyDescent="0.3">
      <c r="A9" s="7" t="s">
        <v>136</v>
      </c>
      <c r="B9" s="7" t="s">
        <v>137</v>
      </c>
      <c r="C9" s="7" t="s">
        <v>138</v>
      </c>
      <c r="D9" s="7" t="s">
        <v>59</v>
      </c>
      <c r="E9" s="7" t="s">
        <v>144</v>
      </c>
      <c r="F9" s="7" t="s">
        <v>60</v>
      </c>
      <c r="G9" s="7" t="s">
        <v>61</v>
      </c>
      <c r="H9" s="7" t="s">
        <v>66</v>
      </c>
      <c r="I9" s="7" t="s">
        <v>62</v>
      </c>
      <c r="J9" s="7" t="s">
        <v>42</v>
      </c>
      <c r="K9" s="7" t="s">
        <v>44</v>
      </c>
      <c r="L9" s="7" t="s">
        <v>63</v>
      </c>
      <c r="M9" s="7" t="s">
        <v>64</v>
      </c>
    </row>
    <row r="10" spans="1:13" x14ac:dyDescent="0.3">
      <c r="A10" s="8" t="e">
        <f>_xlfn.XLOOKUP(G10,Effectv2[Omschrijving],Effectv2[Parameter EFFECT])</f>
        <v>#N/A</v>
      </c>
      <c r="B10" s="8" t="e">
        <f>_xlfn.XLOOKUP(H10,Blootstellingv2[Omschrijving],Blootstellingv2[Parameter BLOOTSTELLING])</f>
        <v>#N/A</v>
      </c>
      <c r="C10" s="8" t="e">
        <f>_xlfn.XLOOKUP(I10,Waarschijnlijkheidv2[Omschrijving],Waarschijnlijkheidv2[Parameter WAARSCHIJNLIJKHEID])</f>
        <v>#N/A</v>
      </c>
      <c r="D10" s="8">
        <v>1</v>
      </c>
      <c r="E10" s="8"/>
      <c r="F10" s="8"/>
      <c r="G10" s="8"/>
      <c r="H10" s="8"/>
      <c r="I10" s="8"/>
      <c r="J10" s="8" t="e">
        <f>A10*B10*C10</f>
        <v>#N/A</v>
      </c>
      <c r="K10" s="8" t="e">
        <f>IF(J10&lt;=20, 5, IF(AND(J10&gt;20, J10&lt;=70), 4, IF(AND(J10&gt;70, J10&lt;=200), 3, IF(AND(J10&gt;200, J10&lt;=440), 2, IF(J10&gt;440, 1)))))</f>
        <v>#N/A</v>
      </c>
      <c r="L10" s="8"/>
      <c r="M10" s="8"/>
    </row>
    <row r="11" spans="1:13" x14ac:dyDescent="0.3">
      <c r="A11" s="8" t="e">
        <f>_xlfn.XLOOKUP(G11,Effectv2[Omschrijving],Effectv2[Parameter EFFECT])</f>
        <v>#N/A</v>
      </c>
      <c r="B11" s="8" t="e">
        <f>_xlfn.XLOOKUP(H11,Blootstellingv2[Omschrijving],Blootstellingv2[Parameter BLOOTSTELLING])</f>
        <v>#N/A</v>
      </c>
      <c r="C11" s="8" t="e">
        <f>_xlfn.XLOOKUP(I11,Waarschijnlijkheidv2[Omschrijving],Waarschijnlijkheidv2[Parameter WAARSCHIJNLIJKHEID])</f>
        <v>#N/A</v>
      </c>
      <c r="D11" s="8">
        <v>2</v>
      </c>
      <c r="E11" s="8"/>
      <c r="F11" s="8"/>
      <c r="G11" s="8"/>
      <c r="H11" s="8"/>
      <c r="I11" s="8"/>
      <c r="J11" s="8" t="e">
        <f t="shared" ref="J11:J25" si="0">A11*B11*C11</f>
        <v>#N/A</v>
      </c>
      <c r="K11" s="8" t="e">
        <f t="shared" ref="K11:K25" si="1">IF(J11&lt;=20, 5, IF(AND(J11&gt;20, J11&lt;=70), 4, IF(AND(J11&gt;70, J11&lt;=200), 3, IF(AND(J11&gt;200, J11&lt;=440), 2, IF(J11&gt;440, 1)))))</f>
        <v>#N/A</v>
      </c>
      <c r="L11" s="8"/>
      <c r="M11" s="8"/>
    </row>
    <row r="12" spans="1:13" x14ac:dyDescent="0.3">
      <c r="A12" s="8" t="e">
        <f>_xlfn.XLOOKUP(G12,Effectv2[Omschrijving],Effectv2[Parameter EFFECT])</f>
        <v>#N/A</v>
      </c>
      <c r="B12" s="8" t="e">
        <f>_xlfn.XLOOKUP(H12,Blootstellingv2[Omschrijving],Blootstellingv2[Parameter BLOOTSTELLING])</f>
        <v>#N/A</v>
      </c>
      <c r="C12" s="8" t="e">
        <f>_xlfn.XLOOKUP(I12,Waarschijnlijkheidv2[Omschrijving],Waarschijnlijkheidv2[Parameter WAARSCHIJNLIJKHEID])</f>
        <v>#N/A</v>
      </c>
      <c r="D12" s="8">
        <v>3</v>
      </c>
      <c r="E12" s="8"/>
      <c r="F12" s="8"/>
      <c r="G12" s="8"/>
      <c r="H12" s="8"/>
      <c r="I12" s="8"/>
      <c r="J12" s="8" t="e">
        <f t="shared" si="0"/>
        <v>#N/A</v>
      </c>
      <c r="K12" s="8" t="e">
        <f t="shared" si="1"/>
        <v>#N/A</v>
      </c>
      <c r="L12" s="8"/>
      <c r="M12" s="8"/>
    </row>
    <row r="13" spans="1:13" x14ac:dyDescent="0.3">
      <c r="A13" s="8" t="e">
        <f>_xlfn.XLOOKUP(G13,Effectv2[Omschrijving],Effectv2[Parameter EFFECT])</f>
        <v>#N/A</v>
      </c>
      <c r="B13" s="8" t="e">
        <f>_xlfn.XLOOKUP(H13,Blootstellingv2[Omschrijving],Blootstellingv2[Parameter BLOOTSTELLING])</f>
        <v>#N/A</v>
      </c>
      <c r="C13" s="8" t="e">
        <f>_xlfn.XLOOKUP(I13,Waarschijnlijkheidv2[Omschrijving],Waarschijnlijkheidv2[Parameter WAARSCHIJNLIJKHEID])</f>
        <v>#N/A</v>
      </c>
      <c r="D13" s="8">
        <v>4</v>
      </c>
      <c r="E13" s="8"/>
      <c r="F13" s="8"/>
      <c r="G13" s="8"/>
      <c r="H13" s="8"/>
      <c r="I13" s="8"/>
      <c r="J13" s="8" t="e">
        <f t="shared" si="0"/>
        <v>#N/A</v>
      </c>
      <c r="K13" s="8" t="e">
        <f t="shared" si="1"/>
        <v>#N/A</v>
      </c>
      <c r="L13" s="8"/>
      <c r="M13" s="8"/>
    </row>
    <row r="14" spans="1:13" x14ac:dyDescent="0.3">
      <c r="A14" s="8" t="e">
        <f>_xlfn.XLOOKUP(G14,Effectv2[Omschrijving],Effectv2[Parameter EFFECT])</f>
        <v>#N/A</v>
      </c>
      <c r="B14" s="8" t="e">
        <f>_xlfn.XLOOKUP(H14,Blootstellingv2[Omschrijving],Blootstellingv2[Parameter BLOOTSTELLING])</f>
        <v>#N/A</v>
      </c>
      <c r="C14" s="8" t="e">
        <f>_xlfn.XLOOKUP(I14,Waarschijnlijkheidv2[Omschrijving],Waarschijnlijkheidv2[Parameter WAARSCHIJNLIJKHEID])</f>
        <v>#N/A</v>
      </c>
      <c r="D14" s="8">
        <v>5</v>
      </c>
      <c r="E14" s="8"/>
      <c r="F14" s="8"/>
      <c r="G14" s="8"/>
      <c r="H14" s="8"/>
      <c r="I14" s="8"/>
      <c r="J14" s="8" t="e">
        <f t="shared" si="0"/>
        <v>#N/A</v>
      </c>
      <c r="K14" s="8" t="e">
        <f t="shared" si="1"/>
        <v>#N/A</v>
      </c>
      <c r="L14" s="8"/>
      <c r="M14" s="8"/>
    </row>
    <row r="15" spans="1:13" x14ac:dyDescent="0.3">
      <c r="A15" s="8" t="e">
        <f>_xlfn.XLOOKUP(G15,Effectv2[Omschrijving],Effectv2[Parameter EFFECT])</f>
        <v>#N/A</v>
      </c>
      <c r="B15" s="8" t="e">
        <f>_xlfn.XLOOKUP(H15,Blootstellingv2[Omschrijving],Blootstellingv2[Parameter BLOOTSTELLING])</f>
        <v>#N/A</v>
      </c>
      <c r="C15" s="8" t="e">
        <f>_xlfn.XLOOKUP(I15,Waarschijnlijkheidv2[Omschrijving],Waarschijnlijkheidv2[Parameter WAARSCHIJNLIJKHEID])</f>
        <v>#N/A</v>
      </c>
      <c r="D15" s="8">
        <v>6</v>
      </c>
      <c r="E15" s="8"/>
      <c r="F15" s="8"/>
      <c r="G15" s="8"/>
      <c r="H15" s="8"/>
      <c r="I15" s="8"/>
      <c r="J15" s="8" t="e">
        <f t="shared" si="0"/>
        <v>#N/A</v>
      </c>
      <c r="K15" s="8" t="e">
        <f t="shared" si="1"/>
        <v>#N/A</v>
      </c>
      <c r="L15" s="8"/>
      <c r="M15" s="8"/>
    </row>
    <row r="16" spans="1:13" x14ac:dyDescent="0.3">
      <c r="A16" s="8" t="e">
        <f>_xlfn.XLOOKUP(G16,Effectv2[Omschrijving],Effectv2[Parameter EFFECT])</f>
        <v>#N/A</v>
      </c>
      <c r="B16" s="8" t="e">
        <f>_xlfn.XLOOKUP(H16,Blootstellingv2[Omschrijving],Blootstellingv2[Parameter BLOOTSTELLING])</f>
        <v>#N/A</v>
      </c>
      <c r="C16" s="8" t="e">
        <f>_xlfn.XLOOKUP(I16,Waarschijnlijkheidv2[Omschrijving],Waarschijnlijkheidv2[Parameter WAARSCHIJNLIJKHEID])</f>
        <v>#N/A</v>
      </c>
      <c r="D16" s="8">
        <v>7</v>
      </c>
      <c r="E16" s="8"/>
      <c r="F16" s="8"/>
      <c r="G16" s="8"/>
      <c r="H16" s="8"/>
      <c r="I16" s="8"/>
      <c r="J16" s="8" t="e">
        <f t="shared" si="0"/>
        <v>#N/A</v>
      </c>
      <c r="K16" s="8" t="e">
        <f t="shared" si="1"/>
        <v>#N/A</v>
      </c>
      <c r="L16" s="8"/>
      <c r="M16" s="8"/>
    </row>
    <row r="17" spans="1:13" x14ac:dyDescent="0.3">
      <c r="A17" s="8" t="e">
        <f>_xlfn.XLOOKUP(G17,Effectv2[Omschrijving],Effectv2[Parameter EFFECT])</f>
        <v>#N/A</v>
      </c>
      <c r="B17" s="8" t="e">
        <f>_xlfn.XLOOKUP(H17,Blootstellingv2[Omschrijving],Blootstellingv2[Parameter BLOOTSTELLING])</f>
        <v>#N/A</v>
      </c>
      <c r="C17" s="8" t="e">
        <f>_xlfn.XLOOKUP(I17,Waarschijnlijkheidv2[Omschrijving],Waarschijnlijkheidv2[Parameter WAARSCHIJNLIJKHEID])</f>
        <v>#N/A</v>
      </c>
      <c r="D17" s="8">
        <v>8</v>
      </c>
      <c r="E17" s="8"/>
      <c r="F17" s="8"/>
      <c r="G17" s="8"/>
      <c r="H17" s="8"/>
      <c r="I17" s="8"/>
      <c r="J17" s="8" t="e">
        <f t="shared" si="0"/>
        <v>#N/A</v>
      </c>
      <c r="K17" s="8" t="e">
        <f t="shared" si="1"/>
        <v>#N/A</v>
      </c>
      <c r="L17" s="8"/>
      <c r="M17" s="8"/>
    </row>
    <row r="18" spans="1:13" x14ac:dyDescent="0.3">
      <c r="A18" s="8" t="e">
        <f>_xlfn.XLOOKUP(G18,Effectv2[Omschrijving],Effectv2[Parameter EFFECT])</f>
        <v>#N/A</v>
      </c>
      <c r="B18" s="8" t="e">
        <f>_xlfn.XLOOKUP(H18,Blootstellingv2[Omschrijving],Blootstellingv2[Parameter BLOOTSTELLING])</f>
        <v>#N/A</v>
      </c>
      <c r="C18" s="8" t="e">
        <f>_xlfn.XLOOKUP(I18,Waarschijnlijkheidv2[Omschrijving],Waarschijnlijkheidv2[Parameter WAARSCHIJNLIJKHEID])</f>
        <v>#N/A</v>
      </c>
      <c r="D18" s="8">
        <v>9</v>
      </c>
      <c r="E18" s="8"/>
      <c r="F18" s="8"/>
      <c r="G18" s="8"/>
      <c r="H18" s="8"/>
      <c r="I18" s="8"/>
      <c r="J18" s="8" t="e">
        <f t="shared" si="0"/>
        <v>#N/A</v>
      </c>
      <c r="K18" s="8" t="e">
        <f t="shared" si="1"/>
        <v>#N/A</v>
      </c>
      <c r="L18" s="8"/>
      <c r="M18" s="8"/>
    </row>
    <row r="19" spans="1:13" x14ac:dyDescent="0.3">
      <c r="A19" s="8" t="e">
        <f>_xlfn.XLOOKUP(G19,Effectv2[Omschrijving],Effectv2[Parameter EFFECT])</f>
        <v>#N/A</v>
      </c>
      <c r="B19" s="8" t="e">
        <f>_xlfn.XLOOKUP(H19,Blootstellingv2[Omschrijving],Blootstellingv2[Parameter BLOOTSTELLING])</f>
        <v>#N/A</v>
      </c>
      <c r="C19" s="8" t="e">
        <f>_xlfn.XLOOKUP(I19,Waarschijnlijkheidv2[Omschrijving],Waarschijnlijkheidv2[Parameter WAARSCHIJNLIJKHEID])</f>
        <v>#N/A</v>
      </c>
      <c r="D19" s="8">
        <v>10</v>
      </c>
      <c r="E19" s="8"/>
      <c r="F19" s="8"/>
      <c r="G19" s="8"/>
      <c r="H19" s="8"/>
      <c r="I19" s="8"/>
      <c r="J19" s="8" t="e">
        <f t="shared" si="0"/>
        <v>#N/A</v>
      </c>
      <c r="K19" s="8" t="e">
        <f t="shared" si="1"/>
        <v>#N/A</v>
      </c>
      <c r="L19" s="8"/>
      <c r="M19" s="8"/>
    </row>
    <row r="20" spans="1:13" x14ac:dyDescent="0.3">
      <c r="A20" s="8" t="e">
        <f>_xlfn.XLOOKUP(G20,Effectv2[Omschrijving],Effectv2[Parameter EFFECT])</f>
        <v>#N/A</v>
      </c>
      <c r="B20" s="8" t="e">
        <f>_xlfn.XLOOKUP(H20,Blootstellingv2[Omschrijving],Blootstellingv2[Parameter BLOOTSTELLING])</f>
        <v>#N/A</v>
      </c>
      <c r="C20" s="8" t="e">
        <f>_xlfn.XLOOKUP(I20,Waarschijnlijkheidv2[Omschrijving],Waarschijnlijkheidv2[Parameter WAARSCHIJNLIJKHEID])</f>
        <v>#N/A</v>
      </c>
      <c r="D20" s="8">
        <v>11</v>
      </c>
      <c r="E20" s="8"/>
      <c r="F20" s="8"/>
      <c r="G20" s="8"/>
      <c r="H20" s="8"/>
      <c r="I20" s="8"/>
      <c r="J20" s="8" t="e">
        <f t="shared" si="0"/>
        <v>#N/A</v>
      </c>
      <c r="K20" s="8" t="e">
        <f t="shared" si="1"/>
        <v>#N/A</v>
      </c>
      <c r="L20" s="8"/>
      <c r="M20" s="8"/>
    </row>
    <row r="21" spans="1:13" x14ac:dyDescent="0.3">
      <c r="A21" s="8" t="e">
        <f>_xlfn.XLOOKUP(G21,Effectv2[Omschrijving],Effectv2[Parameter EFFECT])</f>
        <v>#N/A</v>
      </c>
      <c r="B21" s="8" t="e">
        <f>_xlfn.XLOOKUP(H21,Blootstellingv2[Omschrijving],Blootstellingv2[Parameter BLOOTSTELLING])</f>
        <v>#N/A</v>
      </c>
      <c r="C21" s="8" t="e">
        <f>_xlfn.XLOOKUP(I21,Waarschijnlijkheidv2[Omschrijving],Waarschijnlijkheidv2[Parameter WAARSCHIJNLIJKHEID])</f>
        <v>#N/A</v>
      </c>
      <c r="D21" s="8">
        <v>12</v>
      </c>
      <c r="E21" s="8"/>
      <c r="F21" s="8"/>
      <c r="G21" s="8"/>
      <c r="H21" s="8"/>
      <c r="I21" s="8"/>
      <c r="J21" s="8" t="e">
        <f t="shared" si="0"/>
        <v>#N/A</v>
      </c>
      <c r="K21" s="8" t="e">
        <f t="shared" si="1"/>
        <v>#N/A</v>
      </c>
      <c r="L21" s="8"/>
      <c r="M21" s="8"/>
    </row>
    <row r="22" spans="1:13" x14ac:dyDescent="0.3">
      <c r="A22" s="8" t="e">
        <f>_xlfn.XLOOKUP(G22,Effectv2[Omschrijving],Effectv2[Parameter EFFECT])</f>
        <v>#N/A</v>
      </c>
      <c r="B22" s="8" t="e">
        <f>_xlfn.XLOOKUP(H22,Blootstellingv2[Omschrijving],Blootstellingv2[Parameter BLOOTSTELLING])</f>
        <v>#N/A</v>
      </c>
      <c r="C22" s="8" t="e">
        <f>_xlfn.XLOOKUP(I22,Waarschijnlijkheidv2[Omschrijving],Waarschijnlijkheidv2[Parameter WAARSCHIJNLIJKHEID])</f>
        <v>#N/A</v>
      </c>
      <c r="D22" s="8">
        <v>13</v>
      </c>
      <c r="E22" s="8"/>
      <c r="F22" s="8"/>
      <c r="G22" s="8"/>
      <c r="H22" s="8"/>
      <c r="I22" s="8"/>
      <c r="J22" s="8" t="e">
        <f t="shared" si="0"/>
        <v>#N/A</v>
      </c>
      <c r="K22" s="8" t="e">
        <f t="shared" si="1"/>
        <v>#N/A</v>
      </c>
      <c r="L22" s="8"/>
      <c r="M22" s="8"/>
    </row>
    <row r="23" spans="1:13" x14ac:dyDescent="0.3">
      <c r="A23" s="8" t="e">
        <f>_xlfn.XLOOKUP(G23,Effectv2[Omschrijving],Effectv2[Parameter EFFECT])</f>
        <v>#N/A</v>
      </c>
      <c r="B23" s="8" t="e">
        <f>_xlfn.XLOOKUP(H23,Blootstellingv2[Omschrijving],Blootstellingv2[Parameter BLOOTSTELLING])</f>
        <v>#N/A</v>
      </c>
      <c r="C23" s="8" t="e">
        <f>_xlfn.XLOOKUP(I23,Waarschijnlijkheidv2[Omschrijving],Waarschijnlijkheidv2[Parameter WAARSCHIJNLIJKHEID])</f>
        <v>#N/A</v>
      </c>
      <c r="D23" s="8">
        <v>14</v>
      </c>
      <c r="E23" s="8"/>
      <c r="F23" s="8"/>
      <c r="G23" s="8"/>
      <c r="H23" s="8"/>
      <c r="I23" s="8"/>
      <c r="J23" s="8" t="e">
        <f t="shared" si="0"/>
        <v>#N/A</v>
      </c>
      <c r="K23" s="8" t="e">
        <f t="shared" si="1"/>
        <v>#N/A</v>
      </c>
      <c r="L23" s="8"/>
      <c r="M23" s="8"/>
    </row>
    <row r="24" spans="1:13" x14ac:dyDescent="0.3">
      <c r="A24" s="8" t="e">
        <f>_xlfn.XLOOKUP(G24,Effectv2[Omschrijving],Effectv2[Parameter EFFECT])</f>
        <v>#N/A</v>
      </c>
      <c r="B24" s="8" t="e">
        <f>_xlfn.XLOOKUP(H24,Blootstellingv2[Omschrijving],Blootstellingv2[Parameter BLOOTSTELLING])</f>
        <v>#N/A</v>
      </c>
      <c r="C24" s="8" t="e">
        <f>_xlfn.XLOOKUP(I24,Waarschijnlijkheidv2[Omschrijving],Waarschijnlijkheidv2[Parameter WAARSCHIJNLIJKHEID])</f>
        <v>#N/A</v>
      </c>
      <c r="D24" s="8">
        <v>15</v>
      </c>
      <c r="E24" s="8"/>
      <c r="F24" s="8"/>
      <c r="G24" s="8"/>
      <c r="H24" s="8"/>
      <c r="I24" s="8"/>
      <c r="J24" s="8" t="e">
        <f t="shared" si="0"/>
        <v>#N/A</v>
      </c>
      <c r="K24" s="8" t="e">
        <f t="shared" si="1"/>
        <v>#N/A</v>
      </c>
      <c r="L24" s="8"/>
      <c r="M24" s="8"/>
    </row>
    <row r="25" spans="1:13" x14ac:dyDescent="0.3">
      <c r="A25" s="8" t="e">
        <f>_xlfn.XLOOKUP(G25,Effectv2[Omschrijving],Effectv2[Parameter EFFECT])</f>
        <v>#N/A</v>
      </c>
      <c r="B25" s="8" t="e">
        <f>_xlfn.XLOOKUP(H25,Blootstellingv2[Omschrijving],Blootstellingv2[Parameter BLOOTSTELLING])</f>
        <v>#N/A</v>
      </c>
      <c r="C25" s="8" t="e">
        <f>_xlfn.XLOOKUP(I25,Waarschijnlijkheidv2[Omschrijving],Waarschijnlijkheidv2[Parameter WAARSCHIJNLIJKHEID])</f>
        <v>#N/A</v>
      </c>
      <c r="D25" s="8">
        <v>16</v>
      </c>
      <c r="E25" s="8"/>
      <c r="F25" s="8"/>
      <c r="G25" s="8"/>
      <c r="H25" s="8"/>
      <c r="I25" s="8"/>
      <c r="J25" s="8" t="e">
        <f t="shared" si="0"/>
        <v>#N/A</v>
      </c>
      <c r="K25" s="8" t="e">
        <f t="shared" si="1"/>
        <v>#N/A</v>
      </c>
      <c r="L25" s="8"/>
      <c r="M25" s="8"/>
    </row>
    <row r="27" spans="1:13" x14ac:dyDescent="0.3">
      <c r="E27" s="1" t="s">
        <v>65</v>
      </c>
    </row>
    <row r="28" spans="1:13" x14ac:dyDescent="0.3">
      <c r="E28" s="14"/>
      <c r="F28" s="14"/>
      <c r="G28" s="14"/>
      <c r="H28" s="14"/>
      <c r="I28" s="14"/>
      <c r="J28" s="14"/>
    </row>
    <row r="29" spans="1:13" x14ac:dyDescent="0.3">
      <c r="E29" s="14"/>
      <c r="F29" s="14"/>
      <c r="G29" s="14"/>
      <c r="H29" s="14"/>
      <c r="I29" s="14"/>
      <c r="J29" s="14"/>
    </row>
    <row r="30" spans="1:13" x14ac:dyDescent="0.3">
      <c r="E30" s="14"/>
      <c r="F30" s="14"/>
      <c r="G30" s="14"/>
      <c r="H30" s="14"/>
      <c r="I30" s="14"/>
      <c r="J30" s="14"/>
    </row>
    <row r="32" spans="1:13" x14ac:dyDescent="0.3">
      <c r="E32" s="1" t="s">
        <v>145</v>
      </c>
    </row>
    <row r="33" spans="5:7" x14ac:dyDescent="0.3">
      <c r="E33" s="14"/>
      <c r="F33" s="14"/>
    </row>
    <row r="34" spans="5:7" x14ac:dyDescent="0.3">
      <c r="E34" s="14"/>
      <c r="F34" s="14"/>
    </row>
    <row r="35" spans="5:7" x14ac:dyDescent="0.3">
      <c r="E35" s="14"/>
      <c r="F35" s="14"/>
    </row>
    <row r="37" spans="5:7" x14ac:dyDescent="0.3">
      <c r="E37" s="1" t="s">
        <v>135</v>
      </c>
    </row>
    <row r="39" spans="5:7" x14ac:dyDescent="0.3">
      <c r="E39" t="s">
        <v>42</v>
      </c>
      <c r="F39" t="s">
        <v>43</v>
      </c>
      <c r="G39" t="s">
        <v>44</v>
      </c>
    </row>
    <row r="40" spans="5:7" x14ac:dyDescent="0.3">
      <c r="E40" t="s">
        <v>45</v>
      </c>
      <c r="F40" t="s">
        <v>46</v>
      </c>
      <c r="G40">
        <v>5</v>
      </c>
    </row>
    <row r="41" spans="5:7" x14ac:dyDescent="0.3">
      <c r="E41" t="s">
        <v>47</v>
      </c>
      <c r="F41" t="s">
        <v>48</v>
      </c>
      <c r="G41">
        <v>4</v>
      </c>
    </row>
    <row r="42" spans="5:7" x14ac:dyDescent="0.3">
      <c r="E42" t="s">
        <v>49</v>
      </c>
      <c r="F42" t="s">
        <v>50</v>
      </c>
      <c r="G42">
        <v>3</v>
      </c>
    </row>
    <row r="43" spans="5:7" x14ac:dyDescent="0.3">
      <c r="E43" t="s">
        <v>51</v>
      </c>
      <c r="F43" t="s">
        <v>52</v>
      </c>
      <c r="G43">
        <v>2</v>
      </c>
    </row>
    <row r="44" spans="5:7" x14ac:dyDescent="0.3">
      <c r="E44" t="s">
        <v>53</v>
      </c>
      <c r="F44" t="s">
        <v>54</v>
      </c>
      <c r="G44">
        <v>1</v>
      </c>
    </row>
  </sheetData>
  <mergeCells count="5">
    <mergeCell ref="E28:J30"/>
    <mergeCell ref="E33:F35"/>
    <mergeCell ref="H5:J5"/>
    <mergeCell ref="H6:J6"/>
    <mergeCell ref="A1:M2"/>
  </mergeCells>
  <conditionalFormatting sqref="K10:K25">
    <cfRule type="cellIs" dxfId="5" priority="5" operator="lessThan">
      <formula>3</formula>
    </cfRule>
  </conditionalFormatting>
  <conditionalFormatting sqref="K10:K25">
    <cfRule type="cellIs" dxfId="4" priority="4" operator="greaterThan">
      <formula>3</formula>
    </cfRule>
    <cfRule type="cellIs" dxfId="3" priority="3" operator="equal">
      <formula>3</formula>
    </cfRule>
  </conditionalFormatting>
  <conditionalFormatting sqref="K10:K25">
    <cfRule type="expression" priority="1">
      <formula>IF(J10&lt;=20, 5, IF(AND(J10&gt;20, J10&lt;=70), 4, IF(AND(J10&gt;70, J10&lt;=200), 3, IF(AND(J10&gt;200, J10&lt;=440), 2, IF(J10&gt;440, 1)))))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5C53585-BD93-4644-A9DF-BB42F52DD2D7}">
          <x14:formula1>
            <xm:f>'overzicht risicos'!$B$4:$B$69</xm:f>
          </x14:formula1>
          <xm:sqref>F10:F25</xm:sqref>
        </x14:dataValidation>
        <x14:dataValidation type="list" allowBlank="1" showInputMessage="1" showErrorMessage="1" xr:uid="{32B50AD8-D404-4380-AA53-873941F20431}">
          <x14:formula1>
            <xm:f>'Uitleg Risicoclassificatie'!$C$8:$C$12</xm:f>
          </x14:formula1>
          <xm:sqref>G10:G25</xm:sqref>
        </x14:dataValidation>
        <x14:dataValidation type="list" allowBlank="1" showInputMessage="1" showErrorMessage="1" xr:uid="{A7C00D3A-A5D2-478C-8782-C7DFE229BEED}">
          <x14:formula1>
            <xm:f>'Uitleg Risicoclassificatie'!$C$15:$C$21</xm:f>
          </x14:formula1>
          <xm:sqref>H10:H25</xm:sqref>
        </x14:dataValidation>
        <x14:dataValidation type="list" allowBlank="1" showInputMessage="1" showErrorMessage="1" xr:uid="{901C0908-53B0-402F-8434-F1C5DA8F2FBC}">
          <x14:formula1>
            <xm:f>'Uitleg Risicoclassificatie'!$C$24:$C$30</xm:f>
          </x14:formula1>
          <xm:sqref>I10:I25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overzicht risicos</vt:lpstr>
      <vt:lpstr>Uitleg Risicoclassificatie</vt:lpstr>
      <vt:lpstr>Taakrisicoanalyse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Dens</dc:creator>
  <cp:lastModifiedBy>Jan Dens</cp:lastModifiedBy>
  <dcterms:created xsi:type="dcterms:W3CDTF">2024-08-15T14:06:25Z</dcterms:created>
  <dcterms:modified xsi:type="dcterms:W3CDTF">2024-08-16T13:43:11Z</dcterms:modified>
</cp:coreProperties>
</file>